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4 TRIM 2021 PUB TRIM/"/>
    </mc:Choice>
  </mc:AlternateContent>
  <xr:revisionPtr revIDLastSave="30" documentId="8_{334659BF-792B-48D8-8F65-1943AFD98A3A}" xr6:coauthVersionLast="47" xr6:coauthVersionMax="47" xr10:uidLastSave="{EF276964-E9FC-4ACD-9B36-C9ECEE958EF3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0" i="1" l="1"/>
  <c r="I139" i="1"/>
  <c r="J98" i="1"/>
  <c r="I98" i="1"/>
  <c r="J99" i="1"/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1" i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46" i="1"/>
  <c r="S146" i="1" s="1"/>
  <c r="M109" i="1"/>
  <c r="M108" i="1"/>
  <c r="M107" i="1"/>
  <c r="S107" i="1" s="1"/>
  <c r="M106" i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51" i="1"/>
  <c r="I43" i="1" s="1"/>
  <c r="I35" i="1" s="1"/>
  <c r="I27" i="1" s="1"/>
  <c r="I19" i="1" s="1"/>
  <c r="J51" i="1"/>
  <c r="I44" i="1"/>
  <c r="J52" i="1"/>
  <c r="J44" i="1"/>
  <c r="J36" i="1" s="1"/>
  <c r="J28" i="1" s="1"/>
  <c r="J20" i="1" s="1"/>
  <c r="I53" i="1"/>
  <c r="I45" i="1" s="1"/>
  <c r="J53" i="1"/>
  <c r="J54" i="1" s="1"/>
  <c r="J50" i="1"/>
  <c r="J42" i="1" s="1"/>
  <c r="I50" i="1"/>
  <c r="M50" i="1" s="1"/>
  <c r="I83" i="1"/>
  <c r="J83" i="1"/>
  <c r="I84" i="1"/>
  <c r="I76" i="1" s="1"/>
  <c r="I68" i="1" s="1"/>
  <c r="J84" i="1"/>
  <c r="I85" i="1"/>
  <c r="I87" i="1" s="1"/>
  <c r="J85" i="1"/>
  <c r="J77" i="1" s="1"/>
  <c r="J69" i="1" s="1"/>
  <c r="J82" i="1"/>
  <c r="I82" i="1"/>
  <c r="I74" i="1" s="1"/>
  <c r="I66" i="1" s="1"/>
  <c r="I75" i="1"/>
  <c r="I67" i="1" s="1"/>
  <c r="I100" i="1"/>
  <c r="I92" i="1" s="1"/>
  <c r="I101" i="1"/>
  <c r="J101" i="1"/>
  <c r="J93" i="1" s="1"/>
  <c r="M98" i="1"/>
  <c r="J92" i="1"/>
  <c r="J90" i="1"/>
  <c r="J139" i="1"/>
  <c r="J131" i="1" s="1"/>
  <c r="I140" i="1"/>
  <c r="I132" i="1" s="1"/>
  <c r="J140" i="1"/>
  <c r="J132" i="1" s="1"/>
  <c r="I133" i="1"/>
  <c r="J141" i="1"/>
  <c r="J133" i="1" s="1"/>
  <c r="J138" i="1"/>
  <c r="J130" i="1" s="1"/>
  <c r="I138" i="1"/>
  <c r="I130" i="1" s="1"/>
  <c r="I131" i="1"/>
  <c r="S108" i="1"/>
  <c r="V108" i="1" s="1"/>
  <c r="S60" i="1"/>
  <c r="V60" i="1" s="1"/>
  <c r="J151" i="1"/>
  <c r="I151" i="1"/>
  <c r="J150" i="1"/>
  <c r="I150" i="1"/>
  <c r="J111" i="1"/>
  <c r="I111" i="1"/>
  <c r="J110" i="1"/>
  <c r="I110" i="1"/>
  <c r="J102" i="1"/>
  <c r="J63" i="1"/>
  <c r="I63" i="1"/>
  <c r="J62" i="1"/>
  <c r="I62" i="1"/>
  <c r="L143" i="1"/>
  <c r="S106" i="1"/>
  <c r="V106" i="1" s="1"/>
  <c r="J74" i="1"/>
  <c r="J66" i="1" s="1"/>
  <c r="I90" i="1"/>
  <c r="J45" i="1" l="1"/>
  <c r="J37" i="1" s="1"/>
  <c r="J29" i="1" s="1"/>
  <c r="J21" i="1" s="1"/>
  <c r="M90" i="1"/>
  <c r="S90" i="1" s="1"/>
  <c r="T90" i="1" s="1"/>
  <c r="M84" i="1"/>
  <c r="S84" i="1" s="1"/>
  <c r="V84" i="1" s="1"/>
  <c r="J143" i="1"/>
  <c r="M101" i="1"/>
  <c r="M102" i="1" s="1"/>
  <c r="J55" i="1"/>
  <c r="J13" i="1"/>
  <c r="I77" i="1"/>
  <c r="I69" i="1" s="1"/>
  <c r="I70" i="1" s="1"/>
  <c r="I86" i="1"/>
  <c r="I143" i="1"/>
  <c r="M151" i="1"/>
  <c r="M85" i="1"/>
  <c r="S85" i="1" s="1"/>
  <c r="V85" i="1" s="1"/>
  <c r="J142" i="1"/>
  <c r="I102" i="1"/>
  <c r="T108" i="1"/>
  <c r="M111" i="1"/>
  <c r="M52" i="1"/>
  <c r="S52" i="1" s="1"/>
  <c r="V52" i="1" s="1"/>
  <c r="M92" i="1"/>
  <c r="S92" i="1" s="1"/>
  <c r="V92" i="1" s="1"/>
  <c r="M100" i="1"/>
  <c r="S100" i="1" s="1"/>
  <c r="V100" i="1" s="1"/>
  <c r="J87" i="1"/>
  <c r="M110" i="1"/>
  <c r="S109" i="1"/>
  <c r="V109" i="1" s="1"/>
  <c r="J86" i="1"/>
  <c r="T109" i="1"/>
  <c r="I93" i="1"/>
  <c r="I94" i="1" s="1"/>
  <c r="S147" i="1"/>
  <c r="V147" i="1" s="1"/>
  <c r="I135" i="1"/>
  <c r="V59" i="1"/>
  <c r="T59" i="1"/>
  <c r="M51" i="1"/>
  <c r="S51" i="1" s="1"/>
  <c r="T51" i="1" s="1"/>
  <c r="J103" i="1"/>
  <c r="T106" i="1"/>
  <c r="J34" i="1"/>
  <c r="J26" i="1" s="1"/>
  <c r="J46" i="1"/>
  <c r="V58" i="1"/>
  <c r="T58" i="1"/>
  <c r="R143" i="1"/>
  <c r="R87" i="1"/>
  <c r="O69" i="1"/>
  <c r="O79" i="1"/>
  <c r="R77" i="1"/>
  <c r="V149" i="1"/>
  <c r="T149" i="1"/>
  <c r="L79" i="1"/>
  <c r="L69" i="1"/>
  <c r="L87" i="1"/>
  <c r="M139" i="1"/>
  <c r="S139" i="1" s="1"/>
  <c r="M83" i="1"/>
  <c r="M131" i="1"/>
  <c r="S131" i="1" s="1"/>
  <c r="M132" i="1"/>
  <c r="S132" i="1" s="1"/>
  <c r="V132" i="1" s="1"/>
  <c r="M140" i="1"/>
  <c r="S140" i="1" s="1"/>
  <c r="V140" i="1" s="1"/>
  <c r="M133" i="1"/>
  <c r="J135" i="1"/>
  <c r="J70" i="1"/>
  <c r="J78" i="1"/>
  <c r="M141" i="1"/>
  <c r="J134" i="1"/>
  <c r="T148" i="1"/>
  <c r="M130" i="1"/>
  <c r="I134" i="1"/>
  <c r="S150" i="1"/>
  <c r="V146" i="1"/>
  <c r="T146" i="1"/>
  <c r="M138" i="1"/>
  <c r="I142" i="1"/>
  <c r="M150" i="1"/>
  <c r="M74" i="1"/>
  <c r="S74" i="1" s="1"/>
  <c r="T74" i="1" s="1"/>
  <c r="J94" i="1"/>
  <c r="M66" i="1"/>
  <c r="S66" i="1" s="1"/>
  <c r="T66" i="1" s="1"/>
  <c r="M82" i="1"/>
  <c r="S82" i="1" s="1"/>
  <c r="T82" i="1" s="1"/>
  <c r="J95" i="1"/>
  <c r="J76" i="1"/>
  <c r="J68" i="1" s="1"/>
  <c r="S101" i="1"/>
  <c r="V101" i="1" s="1"/>
  <c r="T85" i="1"/>
  <c r="S98" i="1"/>
  <c r="V99" i="1"/>
  <c r="V107" i="1"/>
  <c r="T107" i="1"/>
  <c r="T99" i="1"/>
  <c r="I103" i="1"/>
  <c r="M91" i="1"/>
  <c r="J75" i="1"/>
  <c r="T60" i="1"/>
  <c r="I54" i="1"/>
  <c r="M53" i="1"/>
  <c r="I55" i="1"/>
  <c r="I47" i="1"/>
  <c r="M45" i="1"/>
  <c r="I37" i="1"/>
  <c r="T61" i="1"/>
  <c r="V61" i="1"/>
  <c r="S62" i="1"/>
  <c r="M62" i="1"/>
  <c r="M63" i="1"/>
  <c r="M44" i="1"/>
  <c r="I36" i="1"/>
  <c r="J43" i="1"/>
  <c r="I11" i="1"/>
  <c r="S63" i="1"/>
  <c r="S50" i="1"/>
  <c r="T50" i="1" s="1"/>
  <c r="I42" i="1"/>
  <c r="M103" i="1" l="1"/>
  <c r="S103" i="1"/>
  <c r="S111" i="1"/>
  <c r="M86" i="1"/>
  <c r="I71" i="1"/>
  <c r="I78" i="1"/>
  <c r="M69" i="1"/>
  <c r="M70" i="1" s="1"/>
  <c r="I79" i="1"/>
  <c r="M77" i="1"/>
  <c r="S77" i="1" s="1"/>
  <c r="V77" i="1" s="1"/>
  <c r="M55" i="1"/>
  <c r="S110" i="1"/>
  <c r="M87" i="1"/>
  <c r="S83" i="1"/>
  <c r="V83" i="1" s="1"/>
  <c r="T52" i="1"/>
  <c r="S151" i="1"/>
  <c r="J38" i="1"/>
  <c r="I95" i="1"/>
  <c r="M93" i="1"/>
  <c r="M94" i="1" s="1"/>
  <c r="T147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S130" i="1"/>
  <c r="M134" i="1"/>
  <c r="M76" i="1"/>
  <c r="T84" i="1"/>
  <c r="T92" i="1"/>
  <c r="T100" i="1"/>
  <c r="T101" i="1"/>
  <c r="V66" i="1"/>
  <c r="S102" i="1"/>
  <c r="V98" i="1"/>
  <c r="T98" i="1"/>
  <c r="V74" i="1"/>
  <c r="V82" i="1"/>
  <c r="S86" i="1"/>
  <c r="V90" i="1"/>
  <c r="J67" i="1"/>
  <c r="J79" i="1"/>
  <c r="M75" i="1"/>
  <c r="S87" i="1"/>
  <c r="S91" i="1"/>
  <c r="T91" i="1" s="1"/>
  <c r="T83" i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/>
  <c r="S78" i="1" l="1"/>
  <c r="S93" i="1"/>
  <c r="V93" i="1" s="1"/>
  <c r="M78" i="1"/>
  <c r="T77" i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S76" i="1"/>
  <c r="V76" i="1" s="1"/>
  <c r="J12" i="1"/>
  <c r="M68" i="1"/>
  <c r="V91" i="1"/>
  <c r="S75" i="1"/>
  <c r="M79" i="1"/>
  <c r="T75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M47" i="1"/>
  <c r="T43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T93" i="1" l="1"/>
  <c r="S95" i="1"/>
  <c r="S94" i="1"/>
  <c r="T36" i="1"/>
  <c r="V69" i="1"/>
  <c r="T69" i="1"/>
  <c r="S70" i="1"/>
  <c r="T76" i="1"/>
  <c r="S68" i="1"/>
  <c r="V68" i="1" s="1"/>
  <c r="S67" i="1"/>
  <c r="M71" i="1"/>
  <c r="T67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S35" i="1"/>
  <c r="M39" i="1"/>
  <c r="T35" i="1"/>
  <c r="J31" i="1"/>
  <c r="J19" i="1"/>
  <c r="M27" i="1"/>
  <c r="S47" i="1"/>
  <c r="V43" i="1"/>
  <c r="I30" i="1"/>
  <c r="M26" i="1"/>
  <c r="I18" i="1"/>
  <c r="S34" i="1"/>
  <c r="M38" i="1"/>
  <c r="T34" i="1"/>
  <c r="S46" i="1"/>
  <c r="V42" i="1"/>
  <c r="T28" i="1" l="1"/>
  <c r="T68" i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M15" i="1"/>
  <c r="T11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<sst xmlns="http://schemas.openxmlformats.org/spreadsheetml/2006/main" count="1009" uniqueCount="68">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</sst>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164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4" xfId="0" applyNumberFormat="1" applyFont="1" applyFill="1" applyBorder="1" applyAlignment="1" applyProtection="1">
      <alignment horizontal="right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164" fontId="5" fillId="4" borderId="4" xfId="0" applyNumberFormat="1" applyFont="1" applyFill="1" applyBorder="1" applyAlignment="1" applyProtection="1">
      <alignment horizontal="right" vertical="center" wrapText="1"/>
    </xf>
    <xf numFmtId="164" fontId="5" fillId="4" borderId="5" xfId="0" applyNumberFormat="1" applyFont="1" applyFill="1" applyBorder="1" applyAlignment="1" applyProtection="1">
      <alignment horizontal="right" vertical="center" wrapText="1"/>
    </xf>
    <xf numFmtId="3" fontId="5" fillId="4" borderId="4" xfId="0" applyNumberFormat="1" applyFont="1" applyFill="1" applyBorder="1" applyAlignment="1" applyProtection="1">
      <alignment horizontal="right" vertical="center" wrapText="1"/>
    </xf>
    <xf numFmtId="3" fontId="5" fillId="4" borderId="5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165" fontId="5" fillId="4" borderId="4" xfId="0" applyNumberFormat="1" applyFont="1" applyFill="1" applyBorder="1" applyAlignment="1" applyProtection="1">
      <alignment horizontal="right" vertical="center" wrapText="1"/>
    </xf>
    <xf numFmtId="165" fontId="5" fillId="4" borderId="5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4"/>
  <sheetViews>
    <sheetView tabSelected="1" topLeftCell="A4" zoomScaleNormal="100" workbookViewId="0">
      <pane ySplit="2355" topLeftCell="A31" activePane="bottomLeft"/>
      <selection activeCell="B2" sqref="B2:V2"/>
      <selection pane="bottomLeft" activeCell="I58" sqref="I58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30" t="s">
        <v>67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"/>
    </row>
    <row r="3" spans="1:23" ht="12" customHeight="1">
      <c r="A3" s="1"/>
      <c r="B3" s="30" t="s">
        <v>66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1"/>
    </row>
    <row r="4" spans="1:23" ht="12" customHeight="1">
      <c r="A4" s="1"/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"/>
    </row>
    <row r="5" spans="1:23" ht="12" customHeight="1">
      <c r="A5" s="1"/>
      <c r="B5" s="30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1"/>
    </row>
    <row r="6" spans="1:23" ht="12" customHeight="1">
      <c r="A6" s="1"/>
      <c r="B6" s="30" t="s">
        <v>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"/>
    </row>
    <row r="7" spans="1:23" ht="20.100000000000001" customHeight="1">
      <c r="A7" s="1"/>
      <c r="B7" s="27" t="s">
        <v>3</v>
      </c>
      <c r="C7" s="27"/>
      <c r="D7" s="27"/>
      <c r="E7" s="27"/>
      <c r="F7" s="27"/>
      <c r="G7" s="27"/>
      <c r="H7" s="29" t="s">
        <v>4</v>
      </c>
      <c r="I7" s="27" t="s">
        <v>5</v>
      </c>
      <c r="J7" s="27"/>
      <c r="K7" s="27"/>
      <c r="L7" s="27"/>
      <c r="M7" s="27"/>
      <c r="N7" s="27" t="s">
        <v>6</v>
      </c>
      <c r="O7" s="24" t="s">
        <v>7</v>
      </c>
      <c r="P7" s="24"/>
      <c r="Q7" s="24"/>
      <c r="R7" s="24"/>
      <c r="S7" s="24" t="s">
        <v>8</v>
      </c>
      <c r="T7" s="24"/>
      <c r="U7" s="24"/>
      <c r="V7" s="24"/>
      <c r="W7" s="1"/>
    </row>
    <row r="8" spans="1:23" ht="15" customHeight="1">
      <c r="A8" s="1"/>
      <c r="B8" s="27"/>
      <c r="C8" s="27"/>
      <c r="D8" s="27"/>
      <c r="E8" s="27"/>
      <c r="F8" s="27"/>
      <c r="G8" s="27"/>
      <c r="H8" s="29"/>
      <c r="I8" s="25" t="s">
        <v>9</v>
      </c>
      <c r="J8" s="25" t="s">
        <v>10</v>
      </c>
      <c r="K8" s="25" t="s">
        <v>11</v>
      </c>
      <c r="L8" s="25" t="s">
        <v>12</v>
      </c>
      <c r="M8" s="25" t="s">
        <v>13</v>
      </c>
      <c r="N8" s="27"/>
      <c r="O8" s="26" t="s">
        <v>14</v>
      </c>
      <c r="P8" s="25" t="s">
        <v>11</v>
      </c>
      <c r="Q8" s="25" t="s">
        <v>15</v>
      </c>
      <c r="R8" s="25" t="s">
        <v>13</v>
      </c>
      <c r="S8" s="25" t="s">
        <v>16</v>
      </c>
      <c r="T8" s="28" t="s">
        <v>17</v>
      </c>
      <c r="U8" s="28"/>
      <c r="V8" s="28"/>
      <c r="W8" s="1"/>
    </row>
    <row r="9" spans="1:23" ht="35.1" customHeight="1">
      <c r="A9" s="1"/>
      <c r="B9" s="3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29"/>
      <c r="I9" s="25"/>
      <c r="J9" s="25"/>
      <c r="K9" s="25"/>
      <c r="L9" s="25"/>
      <c r="M9" s="25"/>
      <c r="N9" s="27"/>
      <c r="O9" s="26"/>
      <c r="P9" s="25"/>
      <c r="Q9" s="25"/>
      <c r="R9" s="25"/>
      <c r="S9" s="25"/>
      <c r="T9" s="2" t="s">
        <v>24</v>
      </c>
      <c r="U9" s="2" t="s">
        <v>6</v>
      </c>
      <c r="V9" s="3" t="s">
        <v>25</v>
      </c>
      <c r="W9" s="1"/>
    </row>
    <row r="10" spans="1:23" ht="15" customHeight="1">
      <c r="A10" s="1"/>
      <c r="B10" s="5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7" t="s">
        <v>27</v>
      </c>
      <c r="I10" s="8">
        <f t="shared" ref="I10:J13" si="0">I18+I66</f>
        <v>97124981</v>
      </c>
      <c r="J10" s="8">
        <f t="shared" si="0"/>
        <v>90017843</v>
      </c>
      <c r="K10" s="10">
        <v>0</v>
      </c>
      <c r="L10" s="9">
        <f>L18+L66</f>
        <v>0</v>
      </c>
      <c r="M10" s="9">
        <f>I10+J10+K10+L10</f>
        <v>187142824</v>
      </c>
      <c r="N10" s="10">
        <v>0</v>
      </c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187142824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28</v>
      </c>
      <c r="I11" s="8">
        <f t="shared" si="0"/>
        <v>117715049.00999999</v>
      </c>
      <c r="J11" s="8">
        <f t="shared" si="0"/>
        <v>91790438.13000001</v>
      </c>
      <c r="K11" s="10">
        <v>0</v>
      </c>
      <c r="L11" s="9">
        <f>L19+L67</f>
        <v>0</v>
      </c>
      <c r="M11" s="9">
        <f>I11+J11+K11+L11</f>
        <v>209505487.13999999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209505487.13999999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29</v>
      </c>
      <c r="I12" s="8">
        <f t="shared" si="0"/>
        <v>0</v>
      </c>
      <c r="J12" s="8">
        <f t="shared" si="0"/>
        <v>0</v>
      </c>
      <c r="K12" s="10">
        <v>0</v>
      </c>
      <c r="L12" s="9">
        <f>L20+L68</f>
        <v>0</v>
      </c>
      <c r="M12" s="9">
        <f>I12+J12+K12+L12</f>
        <v>0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0</v>
      </c>
      <c r="T12" s="11" t="e">
        <f>M12/S12*100</f>
        <v>#DIV/0!</v>
      </c>
      <c r="U12" s="10">
        <v>0</v>
      </c>
      <c r="V12" s="11" t="e">
        <f>R12/S12*100</f>
        <v>#DIV/0!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30</v>
      </c>
      <c r="I13" s="8">
        <f t="shared" si="0"/>
        <v>98283919.039999992</v>
      </c>
      <c r="J13" s="8">
        <f t="shared" si="0"/>
        <v>76910814.760000035</v>
      </c>
      <c r="K13" s="10">
        <v>0</v>
      </c>
      <c r="L13" s="9">
        <f>L21+L69</f>
        <v>0</v>
      </c>
      <c r="M13" s="9">
        <f>I13+J13+K13+L13</f>
        <v>175194733.80000001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175194733.80000001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31</v>
      </c>
      <c r="I14" s="12">
        <f>I13/I10*100</f>
        <v>101.1932440326552</v>
      </c>
      <c r="J14" s="11">
        <f>J13/J10*100</f>
        <v>85.439521984547042</v>
      </c>
      <c r="K14" s="10">
        <v>0</v>
      </c>
      <c r="L14" s="11">
        <v>0</v>
      </c>
      <c r="M14" s="11">
        <f>M13/M10*100</f>
        <v>93.615523189924716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f>S13/S10*100</f>
        <v>93.615523189924716</v>
      </c>
      <c r="T14" s="11"/>
      <c r="U14" s="10"/>
      <c r="V14" s="10"/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32</v>
      </c>
      <c r="I15" s="12">
        <f>I13/I11*100</f>
        <v>83.493079148827178</v>
      </c>
      <c r="J15" s="11">
        <f>J13/J11*100</f>
        <v>83.789571470476673</v>
      </c>
      <c r="K15" s="10">
        <v>0</v>
      </c>
      <c r="L15" s="11" t="e">
        <f>L13/L11*100</f>
        <v>#DIV/0!</v>
      </c>
      <c r="M15" s="11">
        <f>M13/M11*100</f>
        <v>83.622981045325957</v>
      </c>
      <c r="N15" s="10">
        <v>0</v>
      </c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83.622981045325957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33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7" t="s">
        <v>34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35</v>
      </c>
      <c r="I18" s="8">
        <f>I26</f>
        <v>2701419</v>
      </c>
      <c r="J18" s="8">
        <f>J26</f>
        <v>468028</v>
      </c>
      <c r="K18" s="10">
        <v>0</v>
      </c>
      <c r="L18" s="10">
        <v>0</v>
      </c>
      <c r="M18" s="9">
        <f>I18+J18+K18+L18</f>
        <v>3169447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f>M18+R18</f>
        <v>3169447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36</v>
      </c>
      <c r="I19" s="8">
        <f t="shared" ref="I19:J21" si="1">I27</f>
        <v>2777171.3599999994</v>
      </c>
      <c r="J19" s="8">
        <f t="shared" si="1"/>
        <v>266119.2</v>
      </c>
      <c r="K19" s="10">
        <v>0</v>
      </c>
      <c r="L19" s="10">
        <v>0</v>
      </c>
      <c r="M19" s="9">
        <f>I19+J19+K19+L19</f>
        <v>3043290.5599999996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3043290.5599999996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37</v>
      </c>
      <c r="I20" s="8">
        <f t="shared" si="1"/>
        <v>0</v>
      </c>
      <c r="J20" s="8">
        <f t="shared" si="1"/>
        <v>0</v>
      </c>
      <c r="K20" s="10">
        <v>0</v>
      </c>
      <c r="L20" s="10">
        <v>0</v>
      </c>
      <c r="M20" s="9">
        <f>I20+J20+K20+L20</f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0</v>
      </c>
      <c r="T20" s="11" t="e">
        <f>M20/S20*100</f>
        <v>#DIV/0!</v>
      </c>
      <c r="U20" s="10">
        <v>0</v>
      </c>
      <c r="V20" s="10" t="e">
        <f>O20/S20*100</f>
        <v>#DIV/0!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38</v>
      </c>
      <c r="I21" s="8">
        <f t="shared" si="1"/>
        <v>2777171.3600000003</v>
      </c>
      <c r="J21" s="8">
        <f t="shared" si="1"/>
        <v>266119.2</v>
      </c>
      <c r="K21" s="10">
        <v>0</v>
      </c>
      <c r="L21" s="10">
        <v>0</v>
      </c>
      <c r="M21" s="9">
        <f>I21+J21+K21+L21</f>
        <v>3043290.5600000005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3043290.5600000005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31</v>
      </c>
      <c r="I22" s="12">
        <f>I21/I18*100</f>
        <v>102.80416921625266</v>
      </c>
      <c r="J22" s="11">
        <f>J21/J18*100</f>
        <v>56.859675062175775</v>
      </c>
      <c r="K22" s="10">
        <v>0</v>
      </c>
      <c r="L22" s="10">
        <v>0</v>
      </c>
      <c r="M22" s="11">
        <f>M21/M18*100</f>
        <v>96.019607205925851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>S21/S18*100</f>
        <v>96.019607205925851</v>
      </c>
      <c r="T22" s="11"/>
      <c r="U22" s="10"/>
      <c r="V22" s="10"/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32</v>
      </c>
      <c r="I23" s="12">
        <f>I21/I19*100</f>
        <v>100.00000000000004</v>
      </c>
      <c r="J23" s="11">
        <f>J21/J19*100</f>
        <v>100</v>
      </c>
      <c r="K23" s="10">
        <v>0</v>
      </c>
      <c r="L23" s="10">
        <v>0</v>
      </c>
      <c r="M23" s="11">
        <f>M21/M19*100</f>
        <v>100.00000000000003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S21/S19*100</f>
        <v>100.00000000000003</v>
      </c>
      <c r="T23" s="11"/>
      <c r="U23" s="10"/>
      <c r="V23" s="10"/>
      <c r="W23" s="1"/>
    </row>
    <row r="24" spans="1:23" ht="15" customHeight="1">
      <c r="A24" s="1"/>
      <c r="B24" s="5" t="s">
        <v>26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33</v>
      </c>
      <c r="C25" s="6" t="s">
        <v>39</v>
      </c>
      <c r="D25" s="6" t="s">
        <v>26</v>
      </c>
      <c r="E25" s="6" t="s">
        <v>26</v>
      </c>
      <c r="F25" s="6" t="s">
        <v>26</v>
      </c>
      <c r="G25" s="6" t="s">
        <v>26</v>
      </c>
      <c r="H25" s="7" t="s">
        <v>40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35</v>
      </c>
      <c r="I26" s="8">
        <f t="shared" ref="I26:J29" si="2">I34</f>
        <v>2701419</v>
      </c>
      <c r="J26" s="8">
        <f t="shared" si="2"/>
        <v>468028</v>
      </c>
      <c r="K26" s="10">
        <v>0</v>
      </c>
      <c r="L26" s="10">
        <v>0</v>
      </c>
      <c r="M26" s="9">
        <f>I26+J26+K26+L26</f>
        <v>3169447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9">
        <f>M26+R26</f>
        <v>3169447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36</v>
      </c>
      <c r="I27" s="8">
        <f t="shared" si="2"/>
        <v>2777171.3599999994</v>
      </c>
      <c r="J27" s="8">
        <f t="shared" si="2"/>
        <v>266119.2</v>
      </c>
      <c r="K27" s="10">
        <v>0</v>
      </c>
      <c r="L27" s="10">
        <v>0</v>
      </c>
      <c r="M27" s="9">
        <f>I27+J27+K27+L27</f>
        <v>3043290.5599999996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3043290.5599999996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37</v>
      </c>
      <c r="I28" s="8">
        <f t="shared" si="2"/>
        <v>0</v>
      </c>
      <c r="J28" s="8">
        <f t="shared" si="2"/>
        <v>0</v>
      </c>
      <c r="K28" s="10">
        <v>0</v>
      </c>
      <c r="L28" s="10">
        <v>0</v>
      </c>
      <c r="M28" s="9">
        <f>I28+J28+K28+L28</f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0</v>
      </c>
      <c r="T28" s="11" t="e">
        <f>M28/S28*100</f>
        <v>#DIV/0!</v>
      </c>
      <c r="U28" s="10">
        <v>0</v>
      </c>
      <c r="V28" s="10" t="e">
        <f>O28/S28*100</f>
        <v>#DIV/0!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38</v>
      </c>
      <c r="I29" s="8">
        <f t="shared" si="2"/>
        <v>2777171.3600000003</v>
      </c>
      <c r="J29" s="8">
        <f t="shared" si="2"/>
        <v>266119.2</v>
      </c>
      <c r="K29" s="10">
        <v>0</v>
      </c>
      <c r="L29" s="10">
        <v>0</v>
      </c>
      <c r="M29" s="9">
        <f>I29+J29+K29+L29</f>
        <v>3043290.5600000005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3043290.5600000005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31</v>
      </c>
      <c r="I30" s="12">
        <f>I29/I26*100</f>
        <v>102.80416921625266</v>
      </c>
      <c r="J30" s="11">
        <f>J29/J26*100</f>
        <v>56.859675062175775</v>
      </c>
      <c r="K30" s="10">
        <v>0</v>
      </c>
      <c r="L30" s="10">
        <v>0</v>
      </c>
      <c r="M30" s="11">
        <f>M29/M26*100</f>
        <v>96.019607205925851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>S29/S26*100</f>
        <v>96.019607205925851</v>
      </c>
      <c r="T30" s="11"/>
      <c r="U30" s="10"/>
      <c r="V30" s="10"/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32</v>
      </c>
      <c r="I31" s="12">
        <f>I29/I27*100</f>
        <v>100.00000000000004</v>
      </c>
      <c r="J31" s="11">
        <f>J29/J27*100</f>
        <v>100</v>
      </c>
      <c r="K31" s="10">
        <v>0</v>
      </c>
      <c r="L31" s="10">
        <v>0</v>
      </c>
      <c r="M31" s="11">
        <f>M29/M27*100</f>
        <v>100.00000000000003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S29/S27*100</f>
        <v>100.00000000000003</v>
      </c>
      <c r="T31" s="11"/>
      <c r="U31" s="10"/>
      <c r="V31" s="10"/>
      <c r="W31" s="1"/>
    </row>
    <row r="32" spans="1:23" ht="15" customHeight="1">
      <c r="A32" s="1"/>
      <c r="B32" s="5" t="s">
        <v>26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33</v>
      </c>
      <c r="C33" s="6" t="s">
        <v>39</v>
      </c>
      <c r="D33" s="6" t="s">
        <v>41</v>
      </c>
      <c r="E33" s="6" t="s">
        <v>26</v>
      </c>
      <c r="F33" s="6" t="s">
        <v>26</v>
      </c>
      <c r="G33" s="6" t="s">
        <v>26</v>
      </c>
      <c r="H33" s="7" t="s">
        <v>42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35</v>
      </c>
      <c r="I34" s="8">
        <f t="shared" ref="I34:J37" si="3">I42</f>
        <v>2701419</v>
      </c>
      <c r="J34" s="8">
        <f t="shared" si="3"/>
        <v>468028</v>
      </c>
      <c r="K34" s="10">
        <v>0</v>
      </c>
      <c r="L34" s="10">
        <v>0</v>
      </c>
      <c r="M34" s="9">
        <f>I34+J34+K34+L34</f>
        <v>3169447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f>M34+R34</f>
        <v>3169447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36</v>
      </c>
      <c r="I35" s="8">
        <f t="shared" si="3"/>
        <v>2777171.3599999994</v>
      </c>
      <c r="J35" s="8">
        <f t="shared" si="3"/>
        <v>266119.2</v>
      </c>
      <c r="K35" s="10">
        <v>0</v>
      </c>
      <c r="L35" s="10">
        <v>0</v>
      </c>
      <c r="M35" s="9">
        <f>I35+J35+K35+L35</f>
        <v>3043290.5599999996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3043290.5599999996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37</v>
      </c>
      <c r="I36" s="8">
        <f t="shared" si="3"/>
        <v>0</v>
      </c>
      <c r="J36" s="8">
        <f t="shared" si="3"/>
        <v>0</v>
      </c>
      <c r="K36" s="10">
        <v>0</v>
      </c>
      <c r="L36" s="10">
        <v>0</v>
      </c>
      <c r="M36" s="9">
        <f>I36+J36+K36+L36</f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0</v>
      </c>
      <c r="T36" s="11" t="e">
        <f>M36/S36*100</f>
        <v>#DIV/0!</v>
      </c>
      <c r="U36" s="10">
        <v>0</v>
      </c>
      <c r="V36" s="10" t="e">
        <f>O36/S36*100</f>
        <v>#DIV/0!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38</v>
      </c>
      <c r="I37" s="8">
        <f t="shared" si="3"/>
        <v>2777171.3600000003</v>
      </c>
      <c r="J37" s="8">
        <f t="shared" si="3"/>
        <v>266119.2</v>
      </c>
      <c r="K37" s="10">
        <v>0</v>
      </c>
      <c r="L37" s="10">
        <v>0</v>
      </c>
      <c r="M37" s="9">
        <f>I37+J37+K37+L37</f>
        <v>3043290.5600000005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3043290.5600000005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31</v>
      </c>
      <c r="I38" s="12">
        <f>I37/I34*100</f>
        <v>102.80416921625266</v>
      </c>
      <c r="J38" s="11">
        <f>J37/J34*100</f>
        <v>56.859675062175775</v>
      </c>
      <c r="K38" s="10">
        <v>0</v>
      </c>
      <c r="L38" s="10">
        <v>0</v>
      </c>
      <c r="M38" s="11">
        <f>M37/M34*100</f>
        <v>96.019607205925851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>S37/S34*100</f>
        <v>96.019607205925851</v>
      </c>
      <c r="T38" s="11"/>
      <c r="U38" s="10"/>
      <c r="V38" s="10"/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32</v>
      </c>
      <c r="I39" s="12">
        <f>I37/I35*100</f>
        <v>100.00000000000004</v>
      </c>
      <c r="J39" s="11">
        <f>J37/J35*100</f>
        <v>100</v>
      </c>
      <c r="K39" s="10">
        <v>0</v>
      </c>
      <c r="L39" s="10">
        <v>0</v>
      </c>
      <c r="M39" s="11">
        <f>M37/M35*100</f>
        <v>100.00000000000003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S37/S35*100</f>
        <v>100.00000000000003</v>
      </c>
      <c r="T39" s="11"/>
      <c r="U39" s="10"/>
      <c r="V39" s="10"/>
      <c r="W39" s="1"/>
    </row>
    <row r="40" spans="1:23" ht="15" customHeight="1">
      <c r="A40" s="1"/>
      <c r="B40" s="5" t="s">
        <v>26</v>
      </c>
      <c r="C40" s="6" t="s">
        <v>26</v>
      </c>
      <c r="D40" s="6" t="s">
        <v>26</v>
      </c>
      <c r="E40" s="6" t="s">
        <v>26</v>
      </c>
      <c r="F40" s="6" t="s">
        <v>26</v>
      </c>
      <c r="G40" s="6" t="s">
        <v>26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33</v>
      </c>
      <c r="C41" s="6" t="s">
        <v>39</v>
      </c>
      <c r="D41" s="6" t="s">
        <v>41</v>
      </c>
      <c r="E41" s="6" t="s">
        <v>43</v>
      </c>
      <c r="F41" s="6" t="s">
        <v>26</v>
      </c>
      <c r="G41" s="6" t="s">
        <v>26</v>
      </c>
      <c r="H41" s="7" t="s">
        <v>44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35</v>
      </c>
      <c r="I42" s="8">
        <f t="shared" ref="I42:J45" si="4">I50</f>
        <v>2701419</v>
      </c>
      <c r="J42" s="8">
        <f t="shared" si="4"/>
        <v>468028</v>
      </c>
      <c r="K42" s="10">
        <v>0</v>
      </c>
      <c r="L42" s="10">
        <v>0</v>
      </c>
      <c r="M42" s="9">
        <f>I42+J42+K42+L42</f>
        <v>3169447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9">
        <f>M42+R42</f>
        <v>3169447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36</v>
      </c>
      <c r="I43" s="8">
        <f t="shared" si="4"/>
        <v>2777171.3599999994</v>
      </c>
      <c r="J43" s="8">
        <f t="shared" si="4"/>
        <v>266119.2</v>
      </c>
      <c r="K43" s="10">
        <v>0</v>
      </c>
      <c r="L43" s="10">
        <v>0</v>
      </c>
      <c r="M43" s="9">
        <f>I43+J43+K43+L43</f>
        <v>3043290.5599999996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3043290.5599999996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37</v>
      </c>
      <c r="I44" s="8">
        <f t="shared" si="4"/>
        <v>0</v>
      </c>
      <c r="J44" s="8">
        <f t="shared" si="4"/>
        <v>0</v>
      </c>
      <c r="K44" s="10">
        <v>0</v>
      </c>
      <c r="L44" s="10">
        <v>0</v>
      </c>
      <c r="M44" s="9">
        <f>I44+J44+K44+L44</f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0</v>
      </c>
      <c r="T44" s="11" t="e">
        <f>M44/S44*100</f>
        <v>#DIV/0!</v>
      </c>
      <c r="U44" s="10">
        <v>0</v>
      </c>
      <c r="V44" s="10" t="e">
        <f>O44/S44*100</f>
        <v>#DIV/0!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38</v>
      </c>
      <c r="I45" s="8">
        <f t="shared" si="4"/>
        <v>2777171.3600000003</v>
      </c>
      <c r="J45" s="8">
        <f t="shared" si="4"/>
        <v>266119.2</v>
      </c>
      <c r="K45" s="10">
        <v>0</v>
      </c>
      <c r="L45" s="10">
        <v>0</v>
      </c>
      <c r="M45" s="9">
        <f>I45+J45+K45+L45</f>
        <v>3043290.5600000005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3043290.5600000005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31</v>
      </c>
      <c r="I46" s="12">
        <f>I45/I42*100</f>
        <v>102.80416921625266</v>
      </c>
      <c r="J46" s="11">
        <f>J45/J42*100</f>
        <v>56.859675062175775</v>
      </c>
      <c r="K46" s="10">
        <v>0</v>
      </c>
      <c r="L46" s="10">
        <v>0</v>
      </c>
      <c r="M46" s="11">
        <f>M45/M42*100</f>
        <v>96.019607205925851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>S45/S42*100</f>
        <v>96.019607205925851</v>
      </c>
      <c r="T46" s="11"/>
      <c r="U46" s="10"/>
      <c r="V46" s="10"/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32</v>
      </c>
      <c r="I47" s="12">
        <f>I45/I43*100</f>
        <v>100.00000000000004</v>
      </c>
      <c r="J47" s="11">
        <f>J45/J43*100</f>
        <v>100</v>
      </c>
      <c r="K47" s="10">
        <v>0</v>
      </c>
      <c r="L47" s="10">
        <v>0</v>
      </c>
      <c r="M47" s="11">
        <f>M45/M43*100</f>
        <v>100.00000000000003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S45/S43*100</f>
        <v>100.00000000000003</v>
      </c>
      <c r="T47" s="11"/>
      <c r="U47" s="10"/>
      <c r="V47" s="10"/>
      <c r="W47" s="1"/>
    </row>
    <row r="48" spans="1:23" ht="15" customHeight="1">
      <c r="A48" s="1"/>
      <c r="B48" s="5" t="s">
        <v>26</v>
      </c>
      <c r="C48" s="6" t="s">
        <v>26</v>
      </c>
      <c r="D48" s="6" t="s">
        <v>26</v>
      </c>
      <c r="E48" s="6" t="s">
        <v>26</v>
      </c>
      <c r="F48" s="6" t="s">
        <v>26</v>
      </c>
      <c r="G48" s="6" t="s">
        <v>26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33</v>
      </c>
      <c r="C49" s="6" t="s">
        <v>39</v>
      </c>
      <c r="D49" s="6" t="s">
        <v>41</v>
      </c>
      <c r="E49" s="6" t="s">
        <v>43</v>
      </c>
      <c r="F49" s="6" t="s">
        <v>45</v>
      </c>
      <c r="G49" s="6" t="s">
        <v>26</v>
      </c>
      <c r="H49" s="7" t="s">
        <v>46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35</v>
      </c>
      <c r="I50" s="8">
        <f t="shared" ref="I50:J53" si="5">I58</f>
        <v>2701419</v>
      </c>
      <c r="J50" s="8">
        <f t="shared" si="5"/>
        <v>468028</v>
      </c>
      <c r="K50" s="10">
        <v>0</v>
      </c>
      <c r="L50" s="10">
        <v>0</v>
      </c>
      <c r="M50" s="9">
        <f>I50+J50+K50+L50</f>
        <v>3169447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9">
        <f>M50+R50</f>
        <v>3169447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36</v>
      </c>
      <c r="I51" s="8">
        <f t="shared" si="5"/>
        <v>2777171.3599999994</v>
      </c>
      <c r="J51" s="8">
        <f t="shared" si="5"/>
        <v>266119.2</v>
      </c>
      <c r="K51" s="10">
        <v>0</v>
      </c>
      <c r="L51" s="10">
        <v>0</v>
      </c>
      <c r="M51" s="9">
        <f>I51+J51+K51+L51</f>
        <v>3043290.5599999996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3043290.5599999996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37</v>
      </c>
      <c r="I52" s="8">
        <v>0</v>
      </c>
      <c r="J52" s="8">
        <f t="shared" si="5"/>
        <v>0</v>
      </c>
      <c r="K52" s="10">
        <v>0</v>
      </c>
      <c r="L52" s="10">
        <v>0</v>
      </c>
      <c r="M52" s="9">
        <f>I52+J52+K52+L52</f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0</v>
      </c>
      <c r="T52" s="11" t="e">
        <f>M52/S52*100</f>
        <v>#DIV/0!</v>
      </c>
      <c r="U52" s="10">
        <v>0</v>
      </c>
      <c r="V52" s="10" t="e">
        <f>O52/S52*100</f>
        <v>#DIV/0!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38</v>
      </c>
      <c r="I53" s="8">
        <f t="shared" si="5"/>
        <v>2777171.3600000003</v>
      </c>
      <c r="J53" s="8">
        <f t="shared" si="5"/>
        <v>266119.2</v>
      </c>
      <c r="K53" s="10">
        <v>0</v>
      </c>
      <c r="L53" s="10">
        <v>0</v>
      </c>
      <c r="M53" s="9">
        <f>I53+J53+K53+L53</f>
        <v>3043290.5600000005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3043290.5600000005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31</v>
      </c>
      <c r="I54" s="12">
        <f>I53/I50*100</f>
        <v>102.80416921625266</v>
      </c>
      <c r="J54" s="11">
        <f>J53/J50*100</f>
        <v>56.859675062175775</v>
      </c>
      <c r="K54" s="10">
        <v>0</v>
      </c>
      <c r="L54" s="10">
        <v>0</v>
      </c>
      <c r="M54" s="11">
        <f>M53/M50*100</f>
        <v>96.019607205925851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>S53/S50*100</f>
        <v>96.019607205925851</v>
      </c>
      <c r="T54" s="11"/>
      <c r="U54" s="10"/>
      <c r="V54" s="10"/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32</v>
      </c>
      <c r="I55" s="19">
        <f>I53/I51*100</f>
        <v>100.00000000000004</v>
      </c>
      <c r="J55" s="20">
        <f>J53/J51*100</f>
        <v>100</v>
      </c>
      <c r="K55" s="15">
        <v>0</v>
      </c>
      <c r="L55" s="15">
        <v>0</v>
      </c>
      <c r="M55" s="11">
        <f>M53/M51*100</f>
        <v>100.00000000000003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S53/S51*100</f>
        <v>100.00000000000003</v>
      </c>
      <c r="T55" s="11"/>
      <c r="U55" s="10"/>
      <c r="V55" s="10"/>
      <c r="W55" s="1"/>
    </row>
    <row r="56" spans="1:23" ht="15" customHeight="1">
      <c r="A56" s="1"/>
      <c r="B56" s="5" t="s">
        <v>26</v>
      </c>
      <c r="C56" s="6" t="s">
        <v>26</v>
      </c>
      <c r="D56" s="6" t="s">
        <v>26</v>
      </c>
      <c r="E56" s="6" t="s">
        <v>26</v>
      </c>
      <c r="F56" s="6" t="s">
        <v>26</v>
      </c>
      <c r="G56" s="6" t="s">
        <v>26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33</v>
      </c>
      <c r="C57" s="6" t="s">
        <v>39</v>
      </c>
      <c r="D57" s="6" t="s">
        <v>41</v>
      </c>
      <c r="E57" s="6" t="s">
        <v>43</v>
      </c>
      <c r="F57" s="6" t="s">
        <v>45</v>
      </c>
      <c r="G57" s="6" t="s">
        <v>47</v>
      </c>
      <c r="H57" s="7" t="s">
        <v>48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35</v>
      </c>
      <c r="I58" s="16">
        <v>2701419</v>
      </c>
      <c r="J58" s="17">
        <v>468028</v>
      </c>
      <c r="K58" s="15">
        <v>0</v>
      </c>
      <c r="L58" s="15">
        <v>0</v>
      </c>
      <c r="M58" s="9">
        <f>I58+J58+K58+L58</f>
        <v>3169447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f>M58+R58</f>
        <v>3169447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36</v>
      </c>
      <c r="I59" s="16">
        <v>2777171.3599999994</v>
      </c>
      <c r="J59" s="16">
        <v>266119.2</v>
      </c>
      <c r="K59" s="17"/>
      <c r="L59" s="15">
        <v>0</v>
      </c>
      <c r="M59" s="9">
        <f>I59+J59+K59+L59</f>
        <v>3043290.5599999996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3043290.5599999996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37</v>
      </c>
      <c r="I60" s="16">
        <v>0</v>
      </c>
      <c r="J60" s="17">
        <v>0</v>
      </c>
      <c r="K60" s="15">
        <v>0</v>
      </c>
      <c r="L60" s="15">
        <v>0</v>
      </c>
      <c r="M60" s="9">
        <f>I60+J60+K60+L60</f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0</v>
      </c>
      <c r="T60" s="11" t="e">
        <f>M60/S60*100</f>
        <v>#DIV/0!</v>
      </c>
      <c r="U60" s="10">
        <v>0</v>
      </c>
      <c r="V60" s="10" t="e">
        <f>O60/S60*100</f>
        <v>#DIV/0!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38</v>
      </c>
      <c r="I61" s="16">
        <v>2777171.3600000003</v>
      </c>
      <c r="J61" s="17">
        <v>266119.2</v>
      </c>
      <c r="K61" s="15">
        <v>0</v>
      </c>
      <c r="L61" s="15">
        <v>0</v>
      </c>
      <c r="M61" s="9">
        <f>I61+J61+K61+L61</f>
        <v>3043290.5600000005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3043290.5600000005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31</v>
      </c>
      <c r="I62" s="19">
        <f>I61/I58*100</f>
        <v>102.80416921625266</v>
      </c>
      <c r="J62" s="20">
        <f>J61/J58*100</f>
        <v>56.859675062175775</v>
      </c>
      <c r="K62" s="15">
        <v>0</v>
      </c>
      <c r="L62" s="15">
        <v>0</v>
      </c>
      <c r="M62" s="11">
        <f>M61/M58*100</f>
        <v>96.019607205925851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>S61/S58*100</f>
        <v>96.019607205925851</v>
      </c>
      <c r="T62" s="11"/>
      <c r="U62" s="10"/>
      <c r="V62" s="10"/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32</v>
      </c>
      <c r="I63" s="19">
        <f>I61/I59*100</f>
        <v>100.00000000000004</v>
      </c>
      <c r="J63" s="20">
        <f>J61/J59*100</f>
        <v>100</v>
      </c>
      <c r="K63" s="15">
        <v>0</v>
      </c>
      <c r="L63" s="15">
        <v>0</v>
      </c>
      <c r="M63" s="11">
        <f>M61/M59*100</f>
        <v>100.00000000000003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S61/S59*100</f>
        <v>100.00000000000003</v>
      </c>
      <c r="T63" s="11"/>
      <c r="U63" s="10"/>
      <c r="V63" s="10"/>
      <c r="W63" s="1"/>
    </row>
    <row r="64" spans="1:23" ht="15" customHeight="1">
      <c r="A64" s="1"/>
      <c r="B64" s="5" t="s">
        <v>26</v>
      </c>
      <c r="C64" s="6" t="s">
        <v>26</v>
      </c>
      <c r="D64" s="6" t="s">
        <v>26</v>
      </c>
      <c r="E64" s="6" t="s">
        <v>26</v>
      </c>
      <c r="F64" s="6" t="s">
        <v>26</v>
      </c>
      <c r="G64" s="6" t="s">
        <v>26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49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7" t="s">
        <v>50</v>
      </c>
      <c r="I65" s="13">
        <v>0</v>
      </c>
      <c r="J65" s="10">
        <v>0</v>
      </c>
      <c r="K65" s="10">
        <v>0</v>
      </c>
      <c r="L65" s="9"/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35</v>
      </c>
      <c r="I66" s="8">
        <f t="shared" ref="I66:J69" si="6">I74</f>
        <v>94423562</v>
      </c>
      <c r="J66" s="8">
        <f t="shared" si="6"/>
        <v>89549815</v>
      </c>
      <c r="K66" s="10">
        <v>0</v>
      </c>
      <c r="L66" s="9">
        <f>L74</f>
        <v>0</v>
      </c>
      <c r="M66" s="9">
        <f>I66+J66+K66+L66</f>
        <v>183973377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183973377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36</v>
      </c>
      <c r="I67" s="8">
        <f t="shared" si="6"/>
        <v>114937877.64999999</v>
      </c>
      <c r="J67" s="8">
        <f t="shared" si="6"/>
        <v>91524318.930000007</v>
      </c>
      <c r="K67" s="10">
        <v>0</v>
      </c>
      <c r="L67" s="9">
        <f>L75</f>
        <v>0</v>
      </c>
      <c r="M67" s="9">
        <f>I67+J67+K67+L67</f>
        <v>206462196.57999998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206462196.57999998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37</v>
      </c>
      <c r="I68" s="8">
        <f t="shared" si="6"/>
        <v>0</v>
      </c>
      <c r="J68" s="8">
        <f t="shared" si="6"/>
        <v>0</v>
      </c>
      <c r="K68" s="10">
        <v>0</v>
      </c>
      <c r="L68" s="11">
        <f>L76</f>
        <v>0</v>
      </c>
      <c r="M68" s="9">
        <f>I68+J68+K68+L68</f>
        <v>0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0</v>
      </c>
      <c r="T68" s="11" t="e">
        <f>M68/S68*100</f>
        <v>#DIV/0!</v>
      </c>
      <c r="U68" s="10">
        <v>0</v>
      </c>
      <c r="V68" s="11" t="e">
        <f>R68/S68*100</f>
        <v>#DIV/0!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38</v>
      </c>
      <c r="I69" s="8">
        <f t="shared" si="6"/>
        <v>95506747.679999992</v>
      </c>
      <c r="J69" s="8">
        <f t="shared" si="6"/>
        <v>76644695.560000032</v>
      </c>
      <c r="K69" s="10">
        <v>0</v>
      </c>
      <c r="L69" s="11">
        <f>L77</f>
        <v>0</v>
      </c>
      <c r="M69" s="9">
        <f>I69+J69+K69+L69</f>
        <v>172151443.24000001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172151443.24000001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31</v>
      </c>
      <c r="I70" s="12">
        <f>I69/I66*100</f>
        <v>101.14715613037346</v>
      </c>
      <c r="J70" s="11">
        <f>J69/J66*100</f>
        <v>85.588893243386408</v>
      </c>
      <c r="K70" s="10">
        <v>0</v>
      </c>
      <c r="L70" s="9">
        <v>0</v>
      </c>
      <c r="M70" s="11">
        <f>M69/M66*100</f>
        <v>93.574106236034353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93.574106236034353</v>
      </c>
      <c r="T70" s="11"/>
      <c r="U70" s="10"/>
      <c r="V70" s="10"/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32</v>
      </c>
      <c r="I71" s="12">
        <f>I69/I67*100</f>
        <v>83.094232843614719</v>
      </c>
      <c r="J71" s="11">
        <f>J69/J67*100</f>
        <v>83.742437481146112</v>
      </c>
      <c r="K71" s="10">
        <v>0</v>
      </c>
      <c r="L71" s="9" t="e">
        <f>L69/L67*100</f>
        <v>#DIV/0!</v>
      </c>
      <c r="M71" s="11">
        <f>M69/M67*100</f>
        <v>83.381580788953187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83.381580788953187</v>
      </c>
      <c r="T71" s="11"/>
      <c r="U71" s="10"/>
      <c r="V71" s="10"/>
      <c r="W71" s="1"/>
    </row>
    <row r="72" spans="1:23" ht="15" customHeight="1">
      <c r="A72" s="1"/>
      <c r="B72" s="5" t="s">
        <v>26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49</v>
      </c>
      <c r="C73" s="6" t="s">
        <v>51</v>
      </c>
      <c r="D73" s="6" t="s">
        <v>26</v>
      </c>
      <c r="E73" s="6" t="s">
        <v>26</v>
      </c>
      <c r="F73" s="6" t="s">
        <v>26</v>
      </c>
      <c r="G73" s="6" t="s">
        <v>26</v>
      </c>
      <c r="H73" s="7" t="s">
        <v>52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35</v>
      </c>
      <c r="I74" s="8">
        <f t="shared" ref="I74:J77" si="7">I82</f>
        <v>94423562</v>
      </c>
      <c r="J74" s="8">
        <f t="shared" si="7"/>
        <v>89549815</v>
      </c>
      <c r="K74" s="10">
        <v>0</v>
      </c>
      <c r="L74" s="11">
        <f>L82</f>
        <v>0</v>
      </c>
      <c r="M74" s="9">
        <f>I74+J74+K74+L74</f>
        <v>183973377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183973377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36</v>
      </c>
      <c r="I75" s="8">
        <f t="shared" si="7"/>
        <v>114937877.64999999</v>
      </c>
      <c r="J75" s="8">
        <f t="shared" si="7"/>
        <v>91524318.930000007</v>
      </c>
      <c r="K75" s="10">
        <v>0</v>
      </c>
      <c r="L75" s="11">
        <f>L83</f>
        <v>0</v>
      </c>
      <c r="M75" s="9">
        <f>I75+J75+K75+L75</f>
        <v>206462196.57999998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206462196.57999998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37</v>
      </c>
      <c r="I76" s="8">
        <f t="shared" si="7"/>
        <v>0</v>
      </c>
      <c r="J76" s="8">
        <f t="shared" si="7"/>
        <v>0</v>
      </c>
      <c r="K76" s="10">
        <v>0</v>
      </c>
      <c r="L76" s="9">
        <f>L84</f>
        <v>0</v>
      </c>
      <c r="M76" s="9">
        <f>I76+J76+K76+L76</f>
        <v>0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0</v>
      </c>
      <c r="T76" s="11" t="e">
        <f>M76/S76*100</f>
        <v>#DIV/0!</v>
      </c>
      <c r="U76" s="10">
        <v>0</v>
      </c>
      <c r="V76" s="11" t="e">
        <f>R76/S76*100</f>
        <v>#DIV/0!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38</v>
      </c>
      <c r="I77" s="8">
        <f t="shared" si="7"/>
        <v>95506747.679999992</v>
      </c>
      <c r="J77" s="8">
        <f t="shared" si="7"/>
        <v>76644695.560000032</v>
      </c>
      <c r="K77" s="10">
        <v>0</v>
      </c>
      <c r="L77" s="9">
        <f>L85</f>
        <v>0</v>
      </c>
      <c r="M77" s="9">
        <f>I77+J77+K77+L77</f>
        <v>172151443.24000001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172151443.24000001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31</v>
      </c>
      <c r="I78" s="12">
        <f>I77/I74*100</f>
        <v>101.14715613037346</v>
      </c>
      <c r="J78" s="11">
        <f>J77/J74*100</f>
        <v>85.588893243386408</v>
      </c>
      <c r="K78" s="10">
        <v>0</v>
      </c>
      <c r="L78" s="9">
        <v>0</v>
      </c>
      <c r="M78" s="11">
        <f>M77/M74*100</f>
        <v>93.574106236034353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93.574106236034353</v>
      </c>
      <c r="T78" s="11"/>
      <c r="U78" s="10"/>
      <c r="V78" s="10"/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32</v>
      </c>
      <c r="I79" s="12">
        <f>I77/I75*100</f>
        <v>83.094232843614719</v>
      </c>
      <c r="J79" s="11">
        <f>J77/J75*100</f>
        <v>83.742437481146112</v>
      </c>
      <c r="K79" s="10">
        <v>0</v>
      </c>
      <c r="L79" s="9" t="e">
        <f>L77/L75*100</f>
        <v>#DIV/0!</v>
      </c>
      <c r="M79" s="11">
        <f>M77/M75*100</f>
        <v>83.381580788953187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83.381580788953187</v>
      </c>
      <c r="T79" s="11"/>
      <c r="U79" s="10"/>
      <c r="V79" s="10"/>
      <c r="W79" s="1"/>
    </row>
    <row r="80" spans="1:23" ht="15" customHeight="1">
      <c r="A80" s="1"/>
      <c r="B80" s="5" t="s">
        <v>26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49</v>
      </c>
      <c r="C81" s="6" t="s">
        <v>51</v>
      </c>
      <c r="D81" s="6" t="s">
        <v>53</v>
      </c>
      <c r="E81" s="6" t="s">
        <v>26</v>
      </c>
      <c r="F81" s="6" t="s">
        <v>26</v>
      </c>
      <c r="G81" s="6" t="s">
        <v>26</v>
      </c>
      <c r="H81" s="7" t="s">
        <v>54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35</v>
      </c>
      <c r="I82" s="8">
        <f t="shared" ref="I82:J85" si="8">I106+I146</f>
        <v>94423562</v>
      </c>
      <c r="J82" s="8">
        <f t="shared" si="8"/>
        <v>89549815</v>
      </c>
      <c r="K82" s="10">
        <v>0</v>
      </c>
      <c r="L82" s="9">
        <f>L106+L146</f>
        <v>0</v>
      </c>
      <c r="M82" s="9">
        <f>I82+J82+K82+L82</f>
        <v>183973377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183973377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36</v>
      </c>
      <c r="I83" s="8">
        <f t="shared" si="8"/>
        <v>114937877.64999999</v>
      </c>
      <c r="J83" s="8">
        <f t="shared" si="8"/>
        <v>91524318.930000007</v>
      </c>
      <c r="K83" s="10">
        <v>0</v>
      </c>
      <c r="L83" s="9">
        <f>L107+L147</f>
        <v>0</v>
      </c>
      <c r="M83" s="9">
        <f>I83+J83+K83+L83</f>
        <v>206462196.57999998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206462196.57999998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37</v>
      </c>
      <c r="I84" s="8">
        <f t="shared" si="8"/>
        <v>0</v>
      </c>
      <c r="J84" s="8">
        <f t="shared" si="8"/>
        <v>0</v>
      </c>
      <c r="K84" s="10">
        <v>0</v>
      </c>
      <c r="L84" s="9">
        <f>L108+L148</f>
        <v>0</v>
      </c>
      <c r="M84" s="9">
        <f>I84+J84+K84+L84</f>
        <v>0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0</v>
      </c>
      <c r="T84" s="11" t="e">
        <f>M84/S84*100</f>
        <v>#DIV/0!</v>
      </c>
      <c r="U84" s="10">
        <v>0</v>
      </c>
      <c r="V84" s="11" t="e">
        <f>R84/S84*100</f>
        <v>#DIV/0!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38</v>
      </c>
      <c r="I85" s="8">
        <f t="shared" si="8"/>
        <v>95506747.679999992</v>
      </c>
      <c r="J85" s="8">
        <f t="shared" si="8"/>
        <v>76644695.560000032</v>
      </c>
      <c r="K85" s="10">
        <v>0</v>
      </c>
      <c r="L85" s="9">
        <f>L109+L149</f>
        <v>0</v>
      </c>
      <c r="M85" s="9">
        <f>I85+J85+K85+L85</f>
        <v>172151443.24000001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172151443.24000001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31</v>
      </c>
      <c r="I86" s="12">
        <f>I85/I82*100</f>
        <v>101.14715613037346</v>
      </c>
      <c r="J86" s="11">
        <f>J85/J82*100</f>
        <v>85.588893243386408</v>
      </c>
      <c r="K86" s="10">
        <v>0</v>
      </c>
      <c r="L86" s="11">
        <v>0</v>
      </c>
      <c r="M86" s="11">
        <f>M85/M82*100</f>
        <v>93.574106236034353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93.574106236034353</v>
      </c>
      <c r="T86" s="11"/>
      <c r="U86" s="10"/>
      <c r="V86" s="10"/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32</v>
      </c>
      <c r="I87" s="12">
        <f>I85/I83*100</f>
        <v>83.094232843614719</v>
      </c>
      <c r="J87" s="11">
        <f>J85/J83*100</f>
        <v>83.742437481146112</v>
      </c>
      <c r="K87" s="10">
        <v>0</v>
      </c>
      <c r="L87" s="11" t="e">
        <f>L85/L83*100</f>
        <v>#DIV/0!</v>
      </c>
      <c r="M87" s="11">
        <f>M85/M83*100</f>
        <v>83.381580788953187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83.381580788953187</v>
      </c>
      <c r="T87" s="11"/>
      <c r="U87" s="10"/>
      <c r="V87" s="10"/>
      <c r="W87" s="1"/>
    </row>
    <row r="88" spans="1:23" ht="15" customHeight="1">
      <c r="A88" s="1"/>
      <c r="B88" s="5" t="s">
        <v>26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49</v>
      </c>
      <c r="C89" s="6" t="s">
        <v>51</v>
      </c>
      <c r="D89" s="6" t="s">
        <v>53</v>
      </c>
      <c r="E89" s="6" t="s">
        <v>55</v>
      </c>
      <c r="F89" s="6" t="s">
        <v>26</v>
      </c>
      <c r="G89" s="6" t="s">
        <v>26</v>
      </c>
      <c r="H89" s="7" t="s">
        <v>56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35</v>
      </c>
      <c r="I90" s="8">
        <f t="shared" ref="I90:J93" si="9">I98</f>
        <v>11819091</v>
      </c>
      <c r="J90" s="8">
        <f t="shared" si="9"/>
        <v>4970097</v>
      </c>
      <c r="K90" s="10">
        <v>0</v>
      </c>
      <c r="L90" s="10">
        <f>L98</f>
        <v>0</v>
      </c>
      <c r="M90" s="9">
        <f>I90+J90+K90+L90</f>
        <v>16789188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16789188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36</v>
      </c>
      <c r="I91" s="8">
        <f t="shared" si="9"/>
        <v>11819091</v>
      </c>
      <c r="J91" s="8">
        <f t="shared" si="9"/>
        <v>2607531.3400000003</v>
      </c>
      <c r="K91" s="10">
        <v>0</v>
      </c>
      <c r="L91" s="10">
        <f>L99</f>
        <v>0</v>
      </c>
      <c r="M91" s="9">
        <f>I91+J91+K91+L91</f>
        <v>14426622.34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14426622.34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37</v>
      </c>
      <c r="I92" s="8">
        <f t="shared" si="9"/>
        <v>0</v>
      </c>
      <c r="J92" s="8">
        <f t="shared" si="9"/>
        <v>0</v>
      </c>
      <c r="K92" s="10">
        <v>0</v>
      </c>
      <c r="L92" s="10">
        <f>L100</f>
        <v>0</v>
      </c>
      <c r="M92" s="9">
        <f>I92+J92+K92+L92</f>
        <v>0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0</v>
      </c>
      <c r="T92" s="11" t="e">
        <f>M92/S92*100</f>
        <v>#DIV/0!</v>
      </c>
      <c r="U92" s="10">
        <v>0</v>
      </c>
      <c r="V92" s="10" t="e">
        <f>O92/S92*100</f>
        <v>#DIV/0!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38</v>
      </c>
      <c r="I93" s="8">
        <f t="shared" si="9"/>
        <v>16779733.989999998</v>
      </c>
      <c r="J93" s="8">
        <f t="shared" si="9"/>
        <v>2577531.34</v>
      </c>
      <c r="K93" s="10">
        <v>0</v>
      </c>
      <c r="L93" s="10">
        <f>L101</f>
        <v>0</v>
      </c>
      <c r="M93" s="9">
        <f>I93+J93+K93+L93</f>
        <v>19357265.329999998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19357265.329999998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31</v>
      </c>
      <c r="I94" s="12">
        <f>I93/I90*100</f>
        <v>141.9714425584844</v>
      </c>
      <c r="J94" s="11">
        <f>J93/J90*100</f>
        <v>51.860785413242439</v>
      </c>
      <c r="K94" s="10">
        <v>0</v>
      </c>
      <c r="L94" s="10">
        <v>0</v>
      </c>
      <c r="M94" s="11">
        <f>M93/M90*100</f>
        <v>115.29601866391633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115.29601866391633</v>
      </c>
      <c r="T94" s="11"/>
      <c r="U94" s="10"/>
      <c r="V94" s="10"/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32</v>
      </c>
      <c r="I95" s="12">
        <f>I93/I91*100</f>
        <v>141.9714425584844</v>
      </c>
      <c r="J95" s="11">
        <f>J93/J91*100</f>
        <v>98.849486503199586</v>
      </c>
      <c r="K95" s="10">
        <v>0</v>
      </c>
      <c r="L95" s="10">
        <v>0</v>
      </c>
      <c r="M95" s="11">
        <f>M93/M91*100</f>
        <v>134.17739006260007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134.17739006260007</v>
      </c>
      <c r="T95" s="11"/>
      <c r="U95" s="10"/>
      <c r="V95" s="10"/>
      <c r="W95" s="1"/>
    </row>
    <row r="96" spans="1:23" ht="15" customHeight="1">
      <c r="A96" s="1"/>
      <c r="B96" s="5" t="s">
        <v>26</v>
      </c>
      <c r="C96" s="6" t="s">
        <v>26</v>
      </c>
      <c r="D96" s="6" t="s">
        <v>26</v>
      </c>
      <c r="E96" s="6" t="s">
        <v>26</v>
      </c>
      <c r="F96" s="6" t="s">
        <v>26</v>
      </c>
      <c r="G96" s="6" t="s">
        <v>26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49</v>
      </c>
      <c r="C97" s="6" t="s">
        <v>51</v>
      </c>
      <c r="D97" s="6" t="s">
        <v>53</v>
      </c>
      <c r="E97" s="6" t="s">
        <v>55</v>
      </c>
      <c r="F97" s="6" t="s">
        <v>57</v>
      </c>
      <c r="G97" s="6" t="s">
        <v>26</v>
      </c>
      <c r="H97" s="7" t="s">
        <v>58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35</v>
      </c>
      <c r="I98" s="8">
        <f t="shared" ref="I98:J101" si="10">I106</f>
        <v>11819091</v>
      </c>
      <c r="J98" s="8">
        <f t="shared" si="10"/>
        <v>4970097</v>
      </c>
      <c r="K98" s="10">
        <v>0</v>
      </c>
      <c r="L98" s="10">
        <f>L106</f>
        <v>0</v>
      </c>
      <c r="M98" s="9">
        <f>I98+J98+K98+L98</f>
        <v>16789188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16789188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36</v>
      </c>
      <c r="I99" s="8">
        <v>11819091</v>
      </c>
      <c r="J99" s="8">
        <f t="shared" si="10"/>
        <v>2607531.3400000003</v>
      </c>
      <c r="K99" s="10">
        <v>0</v>
      </c>
      <c r="L99" s="10">
        <f>L107</f>
        <v>0</v>
      </c>
      <c r="M99" s="9">
        <f>I99+J99+K99+L99</f>
        <v>14426622.34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14426622.34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37</v>
      </c>
      <c r="I100" s="8">
        <f t="shared" si="10"/>
        <v>0</v>
      </c>
      <c r="J100" s="8">
        <f t="shared" si="10"/>
        <v>0</v>
      </c>
      <c r="K100" s="10">
        <v>0</v>
      </c>
      <c r="L100" s="10">
        <f>L108</f>
        <v>0</v>
      </c>
      <c r="M100" s="9">
        <f>I100+J100+K100+L100</f>
        <v>0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0</v>
      </c>
      <c r="T100" s="11" t="e">
        <f>M100/S100*100</f>
        <v>#DIV/0!</v>
      </c>
      <c r="U100" s="10">
        <v>0</v>
      </c>
      <c r="V100" s="10" t="e">
        <f>O100/S100*100</f>
        <v>#DIV/0!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38</v>
      </c>
      <c r="I101" s="8">
        <f t="shared" si="10"/>
        <v>16779733.989999998</v>
      </c>
      <c r="J101" s="8">
        <f t="shared" si="10"/>
        <v>2577531.34</v>
      </c>
      <c r="K101" s="10">
        <v>0</v>
      </c>
      <c r="L101" s="10">
        <f>L109</f>
        <v>0</v>
      </c>
      <c r="M101" s="9">
        <f>I101+J101+K101+L101</f>
        <v>19357265.329999998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19357265.329999998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31</v>
      </c>
      <c r="I102" s="12">
        <f>I101/I98*100</f>
        <v>141.9714425584844</v>
      </c>
      <c r="J102" s="11">
        <f>J101/J98*100</f>
        <v>51.860785413242439</v>
      </c>
      <c r="K102" s="10">
        <v>0</v>
      </c>
      <c r="L102" s="10">
        <v>0</v>
      </c>
      <c r="M102" s="11">
        <f>M101/M98*100</f>
        <v>115.29601866391633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115.29601866391633</v>
      </c>
      <c r="T102" s="11"/>
      <c r="U102" s="10"/>
      <c r="V102" s="10"/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18" t="s">
        <v>32</v>
      </c>
      <c r="I103" s="19">
        <f>I101/I99*100</f>
        <v>141.9714425584844</v>
      </c>
      <c r="J103" s="20">
        <f>J101/J99*100</f>
        <v>98.849486503199586</v>
      </c>
      <c r="K103" s="15">
        <v>0</v>
      </c>
      <c r="L103" s="10">
        <v>0</v>
      </c>
      <c r="M103" s="11">
        <f>M101/M99*100</f>
        <v>134.17739006260007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134.17739006260007</v>
      </c>
      <c r="T103" s="11"/>
      <c r="U103" s="10"/>
      <c r="V103" s="10"/>
      <c r="W103" s="1"/>
    </row>
    <row r="104" spans="1:23" ht="15" customHeight="1">
      <c r="A104" s="1"/>
      <c r="B104" s="5" t="s">
        <v>26</v>
      </c>
      <c r="C104" s="6" t="s">
        <v>26</v>
      </c>
      <c r="D104" s="6" t="s">
        <v>26</v>
      </c>
      <c r="E104" s="6" t="s">
        <v>26</v>
      </c>
      <c r="F104" s="6" t="s">
        <v>26</v>
      </c>
      <c r="G104" s="6" t="s">
        <v>26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49</v>
      </c>
      <c r="C105" s="6" t="s">
        <v>51</v>
      </c>
      <c r="D105" s="6" t="s">
        <v>53</v>
      </c>
      <c r="E105" s="6" t="s">
        <v>55</v>
      </c>
      <c r="F105" s="6" t="s">
        <v>57</v>
      </c>
      <c r="G105" s="6" t="s">
        <v>47</v>
      </c>
      <c r="H105" s="18" t="s">
        <v>48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35</v>
      </c>
      <c r="I106" s="16">
        <v>11819091</v>
      </c>
      <c r="J106" s="17">
        <v>4970097</v>
      </c>
      <c r="K106" s="15">
        <v>0</v>
      </c>
      <c r="L106" s="10">
        <v>0</v>
      </c>
      <c r="M106" s="9">
        <f>I106+J106+K106+L106</f>
        <v>16789188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16789188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36</v>
      </c>
      <c r="I107" s="16">
        <v>16779733.989999998</v>
      </c>
      <c r="J107" s="17">
        <v>2607531.3400000003</v>
      </c>
      <c r="K107" s="15">
        <v>0</v>
      </c>
      <c r="L107" s="10">
        <v>0</v>
      </c>
      <c r="M107" s="9">
        <f>I107+J107+K107+L107</f>
        <v>19387265.329999998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19387265.329999998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37</v>
      </c>
      <c r="I108" s="16">
        <v>0</v>
      </c>
      <c r="J108" s="16">
        <v>0</v>
      </c>
      <c r="K108" s="15">
        <v>0</v>
      </c>
      <c r="L108" s="10">
        <v>0</v>
      </c>
      <c r="M108" s="9">
        <f>I108+J108+K108+L108</f>
        <v>0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0</v>
      </c>
      <c r="T108" s="11" t="e">
        <f>M108/S108*100</f>
        <v>#DIV/0!</v>
      </c>
      <c r="U108" s="10">
        <v>0</v>
      </c>
      <c r="V108" s="10" t="e">
        <f>O108/S108*100</f>
        <v>#DIV/0!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7" t="s">
        <v>38</v>
      </c>
      <c r="I109" s="16">
        <v>16779733.989999998</v>
      </c>
      <c r="J109" s="17">
        <v>2577531.34</v>
      </c>
      <c r="K109" s="10">
        <v>0</v>
      </c>
      <c r="L109" s="10">
        <v>0</v>
      </c>
      <c r="M109" s="9">
        <f>I109+J109+K109+L109</f>
        <v>19357265.329999998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19357265.329999998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31</v>
      </c>
      <c r="I110" s="19">
        <f>I109/I106*100</f>
        <v>141.9714425584844</v>
      </c>
      <c r="J110" s="20">
        <f>J109/J106*100</f>
        <v>51.860785413242439</v>
      </c>
      <c r="K110" s="10">
        <v>0</v>
      </c>
      <c r="L110" s="10">
        <v>0</v>
      </c>
      <c r="M110" s="11">
        <f>M109/M106*100</f>
        <v>115.29601866391633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115.29601866391633</v>
      </c>
      <c r="T110" s="11"/>
      <c r="U110" s="10"/>
      <c r="V110" s="10"/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32</v>
      </c>
      <c r="I111" s="19">
        <f>I109/I107*100</f>
        <v>100</v>
      </c>
      <c r="J111" s="20">
        <f>J109/J107*100</f>
        <v>98.849486503199586</v>
      </c>
      <c r="K111" s="10">
        <v>0</v>
      </c>
      <c r="L111" s="10">
        <v>0</v>
      </c>
      <c r="M111" s="11">
        <f>M109/M107*100</f>
        <v>99.845259248845281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99.845259248845281</v>
      </c>
      <c r="T111" s="11"/>
      <c r="U111" s="10"/>
      <c r="V111" s="10"/>
      <c r="W111" s="1"/>
    </row>
    <row r="112" spans="1:23" ht="15" customHeight="1">
      <c r="A112" s="1"/>
      <c r="B112" s="5" t="s">
        <v>26</v>
      </c>
      <c r="C112" s="6" t="s">
        <v>26</v>
      </c>
      <c r="D112" s="6" t="s">
        <v>26</v>
      </c>
      <c r="E112" s="6" t="s">
        <v>26</v>
      </c>
      <c r="F112" s="6" t="s">
        <v>26</v>
      </c>
      <c r="G112" s="6" t="s">
        <v>26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49</v>
      </c>
      <c r="C113" s="6" t="s">
        <v>51</v>
      </c>
      <c r="D113" s="6" t="s">
        <v>53</v>
      </c>
      <c r="E113" s="6" t="s">
        <v>55</v>
      </c>
      <c r="F113" s="6" t="s">
        <v>59</v>
      </c>
      <c r="G113" s="6" t="s">
        <v>26</v>
      </c>
      <c r="H113" s="7" t="s">
        <v>60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35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36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37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38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31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32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49</v>
      </c>
      <c r="C121" s="6" t="s">
        <v>51</v>
      </c>
      <c r="D121" s="6" t="s">
        <v>53</v>
      </c>
      <c r="E121" s="6" t="s">
        <v>55</v>
      </c>
      <c r="F121" s="6" t="s">
        <v>59</v>
      </c>
      <c r="G121" s="6" t="s">
        <v>47</v>
      </c>
      <c r="H121" s="7" t="s">
        <v>48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35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36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37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38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31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32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26</v>
      </c>
      <c r="C128" s="6" t="s">
        <v>26</v>
      </c>
      <c r="D128" s="6" t="s">
        <v>26</v>
      </c>
      <c r="E128" s="6" t="s">
        <v>26</v>
      </c>
      <c r="F128" s="6" t="s">
        <v>26</v>
      </c>
      <c r="G128" s="6" t="s">
        <v>26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49</v>
      </c>
      <c r="C129" s="6" t="s">
        <v>51</v>
      </c>
      <c r="D129" s="6" t="s">
        <v>53</v>
      </c>
      <c r="E129" s="6" t="s">
        <v>61</v>
      </c>
      <c r="F129" s="6" t="s">
        <v>26</v>
      </c>
      <c r="G129" s="6" t="s">
        <v>26</v>
      </c>
      <c r="H129" s="7" t="s">
        <v>62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35</v>
      </c>
      <c r="I130" s="8">
        <f t="shared" ref="I130:J133" si="11">I138</f>
        <v>82604471</v>
      </c>
      <c r="J130" s="8">
        <f t="shared" si="11"/>
        <v>84579718</v>
      </c>
      <c r="K130" s="8"/>
      <c r="L130" s="8">
        <f>L138</f>
        <v>0</v>
      </c>
      <c r="M130" s="9">
        <f>I130+J130+K130+L130</f>
        <v>167184189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167184189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36</v>
      </c>
      <c r="I131" s="8">
        <f t="shared" si="11"/>
        <v>98158143.659999996</v>
      </c>
      <c r="J131" s="8">
        <f t="shared" si="11"/>
        <v>88916787.590000004</v>
      </c>
      <c r="K131" s="8"/>
      <c r="L131" s="8">
        <f>L139</f>
        <v>0</v>
      </c>
      <c r="M131" s="9">
        <f>I131+J131+K131+L131</f>
        <v>187074931.25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187074931.25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37</v>
      </c>
      <c r="I132" s="8">
        <f t="shared" si="11"/>
        <v>0</v>
      </c>
      <c r="J132" s="8">
        <f t="shared" si="11"/>
        <v>0</v>
      </c>
      <c r="K132" s="8"/>
      <c r="L132" s="8">
        <f>L140</f>
        <v>0</v>
      </c>
      <c r="M132" s="9">
        <f>I132+J132+K132+L132</f>
        <v>0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0</v>
      </c>
      <c r="T132" s="11" t="e">
        <f>M132/S132*100</f>
        <v>#DIV/0!</v>
      </c>
      <c r="U132" s="10">
        <v>0</v>
      </c>
      <c r="V132" s="11" t="e">
        <f>R132/S132*100</f>
        <v>#DIV/0!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38</v>
      </c>
      <c r="I133" s="8">
        <f t="shared" si="11"/>
        <v>82604471</v>
      </c>
      <c r="J133" s="8">
        <f t="shared" si="11"/>
        <v>74067164.220000029</v>
      </c>
      <c r="K133" s="8"/>
      <c r="L133" s="8">
        <f>L141</f>
        <v>0</v>
      </c>
      <c r="M133" s="9">
        <f>I133+J133+K133+L133</f>
        <v>156671635.22000003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156671635.22000003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31</v>
      </c>
      <c r="I134" s="12">
        <f>I133/I130*100</f>
        <v>100</v>
      </c>
      <c r="J134" s="11">
        <f>J133/J130*100</f>
        <v>87.570833731084363</v>
      </c>
      <c r="K134" s="11"/>
      <c r="L134" s="11">
        <v>0</v>
      </c>
      <c r="M134" s="11">
        <f>M133/M130*100</f>
        <v>93.711992836834597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93.711992836834597</v>
      </c>
      <c r="T134" s="11"/>
      <c r="U134" s="10"/>
      <c r="V134" s="10"/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32</v>
      </c>
      <c r="I135" s="12">
        <f>I133/I131*100</f>
        <v>84.154475543185924</v>
      </c>
      <c r="J135" s="11">
        <f>J133/J131*100</f>
        <v>83.299415360716395</v>
      </c>
      <c r="K135" s="11"/>
      <c r="L135" s="11" t="e">
        <f>L133/L131*100</f>
        <v>#DIV/0!</v>
      </c>
      <c r="M135" s="11">
        <f>M133/M131*100</f>
        <v>83.748065105863844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83.748065105863844</v>
      </c>
      <c r="T135" s="11"/>
      <c r="U135" s="10"/>
      <c r="V135" s="10"/>
      <c r="W135" s="1"/>
    </row>
    <row r="136" spans="1:23" ht="15" customHeight="1">
      <c r="A136" s="1"/>
      <c r="B136" s="5" t="s">
        <v>26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49</v>
      </c>
      <c r="C137" s="6" t="s">
        <v>51</v>
      </c>
      <c r="D137" s="6" t="s">
        <v>53</v>
      </c>
      <c r="E137" s="6" t="s">
        <v>61</v>
      </c>
      <c r="F137" s="6" t="s">
        <v>63</v>
      </c>
      <c r="G137" s="6" t="s">
        <v>26</v>
      </c>
      <c r="H137" s="7" t="s">
        <v>64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35</v>
      </c>
      <c r="I138" s="8">
        <f t="shared" ref="I138:J141" si="12">I146</f>
        <v>82604471</v>
      </c>
      <c r="J138" s="8">
        <f t="shared" si="12"/>
        <v>84579718</v>
      </c>
      <c r="K138" s="8"/>
      <c r="L138" s="8">
        <f>L146</f>
        <v>0</v>
      </c>
      <c r="M138" s="9">
        <f>I138+J138+K138+L138</f>
        <v>167184189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167184189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36</v>
      </c>
      <c r="I139" s="8">
        <f t="shared" si="12"/>
        <v>98158143.659999996</v>
      </c>
      <c r="J139" s="8">
        <f t="shared" si="12"/>
        <v>88916787.590000004</v>
      </c>
      <c r="K139" s="8"/>
      <c r="L139" s="8">
        <f>L147</f>
        <v>0</v>
      </c>
      <c r="M139" s="9">
        <f>I139+J139+K139+L139</f>
        <v>187074931.25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187074931.25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37</v>
      </c>
      <c r="I140" s="8">
        <f t="shared" si="12"/>
        <v>0</v>
      </c>
      <c r="J140" s="8">
        <f t="shared" si="12"/>
        <v>0</v>
      </c>
      <c r="K140" s="8"/>
      <c r="L140" s="8">
        <f>L148</f>
        <v>0</v>
      </c>
      <c r="M140" s="9">
        <f>I140+J140+K140+L140</f>
        <v>0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0</v>
      </c>
      <c r="T140" s="11" t="e">
        <f>M140/S140*100</f>
        <v>#DIV/0!</v>
      </c>
      <c r="U140" s="10">
        <v>0</v>
      </c>
      <c r="V140" s="11" t="e">
        <f>R140/S140*100</f>
        <v>#DIV/0!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38</v>
      </c>
      <c r="I141" s="8">
        <v>82604471</v>
      </c>
      <c r="J141" s="8">
        <f t="shared" si="12"/>
        <v>74067164.220000029</v>
      </c>
      <c r="K141" s="8"/>
      <c r="L141" s="8">
        <f>L149</f>
        <v>0</v>
      </c>
      <c r="M141" s="9">
        <f>I141+J141+K141+L141</f>
        <v>156671635.22000003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156671635.22000003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31</v>
      </c>
      <c r="I142" s="12">
        <f>I141/I138*100</f>
        <v>100</v>
      </c>
      <c r="J142" s="11">
        <f>J141/J138*100</f>
        <v>87.570833731084363</v>
      </c>
      <c r="K142" s="11"/>
      <c r="L142" s="11">
        <v>0</v>
      </c>
      <c r="M142" s="11">
        <f>M141/M138*100</f>
        <v>93.711992836834597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93.711992836834597</v>
      </c>
      <c r="T142" s="11"/>
      <c r="U142" s="10"/>
      <c r="V142" s="10"/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32</v>
      </c>
      <c r="I143" s="12">
        <f>I141/I139*100</f>
        <v>84.154475543185924</v>
      </c>
      <c r="J143" s="11">
        <f>J141/J139*100</f>
        <v>83.299415360716395</v>
      </c>
      <c r="K143" s="11"/>
      <c r="L143" s="11" t="e">
        <f>L141/L139*100</f>
        <v>#DIV/0!</v>
      </c>
      <c r="M143" s="11">
        <f>M141/M139*100</f>
        <v>83.748065105863844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83.748065105863844</v>
      </c>
      <c r="T143" s="11"/>
      <c r="U143" s="10"/>
      <c r="V143" s="10"/>
      <c r="W143" s="1"/>
    </row>
    <row r="144" spans="1:23" ht="15" customHeight="1">
      <c r="A144" s="1"/>
      <c r="B144" s="5" t="s">
        <v>26</v>
      </c>
      <c r="C144" s="6" t="s">
        <v>26</v>
      </c>
      <c r="D144" s="6" t="s">
        <v>26</v>
      </c>
      <c r="E144" s="6" t="s">
        <v>26</v>
      </c>
      <c r="F144" s="6" t="s">
        <v>26</v>
      </c>
      <c r="G144" s="6" t="s">
        <v>26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49</v>
      </c>
      <c r="C145" s="6" t="s">
        <v>51</v>
      </c>
      <c r="D145" s="6" t="s">
        <v>53</v>
      </c>
      <c r="E145" s="6" t="s">
        <v>61</v>
      </c>
      <c r="F145" s="6" t="s">
        <v>63</v>
      </c>
      <c r="G145" s="6" t="s">
        <v>47</v>
      </c>
      <c r="H145" s="7" t="s">
        <v>48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35</v>
      </c>
      <c r="I146" s="16">
        <v>82604471</v>
      </c>
      <c r="J146" s="17">
        <v>84579718</v>
      </c>
      <c r="K146" s="15">
        <v>0</v>
      </c>
      <c r="L146" s="9">
        <v>0</v>
      </c>
      <c r="M146" s="9">
        <f>I146+J146+K146+L146</f>
        <v>167184189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167184189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36</v>
      </c>
      <c r="I147" s="16">
        <v>98158143.659999996</v>
      </c>
      <c r="J147" s="17">
        <v>88916787.590000004</v>
      </c>
      <c r="K147" s="15">
        <v>0</v>
      </c>
      <c r="L147" s="9">
        <v>0</v>
      </c>
      <c r="M147" s="9">
        <f>I147+J147+K147+L147</f>
        <v>187074931.25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187074931.25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37</v>
      </c>
      <c r="I148" s="16">
        <v>0</v>
      </c>
      <c r="J148" s="16">
        <v>0</v>
      </c>
      <c r="K148" s="15">
        <v>0</v>
      </c>
      <c r="L148" s="9">
        <v>0</v>
      </c>
      <c r="M148" s="9">
        <f>I148+J148+K148+L148</f>
        <v>0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0</v>
      </c>
      <c r="T148" s="11" t="e">
        <f>M148/S148*100</f>
        <v>#DIV/0!</v>
      </c>
      <c r="U148" s="10">
        <v>0</v>
      </c>
      <c r="V148" s="11" t="e">
        <f>R148/S148*100</f>
        <v>#DIV/0!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38</v>
      </c>
      <c r="I149" s="16">
        <v>78727013.689999998</v>
      </c>
      <c r="J149" s="17">
        <v>74067164.220000029</v>
      </c>
      <c r="K149" s="15">
        <v>0</v>
      </c>
      <c r="L149" s="9">
        <v>0</v>
      </c>
      <c r="M149" s="9">
        <f>I149+J149+K149+L149</f>
        <v>152794177.91000003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152794177.91000003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31</v>
      </c>
      <c r="I150" s="12">
        <f>I149/I146*100</f>
        <v>95.30599583405116</v>
      </c>
      <c r="J150" s="11">
        <f>J149/J146*100</f>
        <v>87.570833731084363</v>
      </c>
      <c r="K150" s="10">
        <v>0</v>
      </c>
      <c r="L150" s="11">
        <v>0</v>
      </c>
      <c r="M150" s="11">
        <f>M149/M146*100</f>
        <v>91.392720103454295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91.392720103454295</v>
      </c>
      <c r="T150" s="11"/>
      <c r="U150" s="10"/>
      <c r="V150" s="10"/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32</v>
      </c>
      <c r="I151" s="12">
        <f>I149/I147*100</f>
        <v>80.204260955356375</v>
      </c>
      <c r="J151" s="11">
        <f>J149/J147*100</f>
        <v>83.299415360716395</v>
      </c>
      <c r="K151" s="10">
        <v>0</v>
      </c>
      <c r="L151" s="11" t="e">
        <f>L149/L147*100</f>
        <v>#DIV/0!</v>
      </c>
      <c r="M151" s="11">
        <f>M149/M147*100</f>
        <v>81.675389048151814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81.675389048151814</v>
      </c>
      <c r="T151" s="11"/>
      <c r="U151" s="10"/>
      <c r="V151" s="10"/>
      <c r="W151" s="1"/>
    </row>
    <row r="152" spans="1:23" ht="0.95" customHeight="1">
      <c r="A152" s="1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1"/>
    </row>
    <row r="153" spans="1:23" ht="33" customHeight="1">
      <c r="A153" s="1"/>
      <c r="B153" s="1"/>
      <c r="C153" s="23" t="s">
        <v>65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T8:V8"/>
    <mergeCell ref="H7:H9"/>
    <mergeCell ref="I7:M7"/>
    <mergeCell ref="B2:V2"/>
    <mergeCell ref="B3:V3"/>
    <mergeCell ref="B4:V4"/>
    <mergeCell ref="B5:V5"/>
    <mergeCell ref="B6:V6"/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  <mergeCell ref="N7:N9"/>
    <mergeCell ref="O7:R7"/>
    <mergeCell ref="S8:S9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80F7C0-5CD8-4776-B071-99E45C993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660706-6EAF-4E54-A697-5422CBE6072A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2022-01-18T02:25:54Z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